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4\09. сентябрь\"/>
    </mc:Choice>
  </mc:AlternateContent>
  <bookViews>
    <workbookView xWindow="240" yWindow="180" windowWidth="23256" windowHeight="12156"/>
  </bookViews>
  <sheets>
    <sheet name="Лист1" sheetId="1" r:id="rId1"/>
    <sheet name="Лист2" sheetId="2" r:id="rId2"/>
    <sheet name="Лист3" sheetId="3" r:id="rId3"/>
  </sheets>
  <definedNames>
    <definedName name="Z_311B0CCD_3A82_48D8_B3A6_D284225681E3_.wvu.PrintArea" localSheetId="0" hidden="1">Лист1!$A$1:$G$59</definedName>
    <definedName name="Z_311B0CCD_3A82_48D8_B3A6_D284225681E3_.wvu.Rows" localSheetId="0" hidden="1">Лист1!$41:$43</definedName>
    <definedName name="Z_908C8604_7C99_425B_A3D2_9AEFC080B244_.wvu.PrintArea" localSheetId="0" hidden="1">Лист1!$A$1:$G$59</definedName>
    <definedName name="Z_908C8604_7C99_425B_A3D2_9AEFC080B244_.wvu.Rows" localSheetId="0" hidden="1">Лист1!$41:$43</definedName>
    <definedName name="Z_B4E0CF33_7262_4787_958E_BEA5C77EC36D_.wvu.PrintArea" localSheetId="0" hidden="1">Лист1!$A$1:$G$59</definedName>
    <definedName name="Z_B4E0CF33_7262_4787_958E_BEA5C77EC36D_.wvu.Rows" localSheetId="0" hidden="1">Лист1!$41:$43</definedName>
    <definedName name="_xlnm.Print_Area" localSheetId="0">Лист1!$A$1:$G$59</definedName>
  </definedNames>
  <calcPr calcId="152511"/>
  <customWorkbookViews>
    <customWorkbookView name="Турукина Т.И. - Личное представление" guid="{B4E0CF33-7262-4787-958E-BEA5C77EC36D}" mergeInterval="0" personalView="1" maximized="1" xWindow="-9" yWindow="-9" windowWidth="1938" windowHeight="1050" activeSheetId="1"/>
    <customWorkbookView name="BabikovaNE - Личное представление" guid="{908C8604-7C99-425B-A3D2-9AEFC080B244}" mergeInterval="0" personalView="1" maximized="1" xWindow="1" yWindow="1" windowWidth="1916" windowHeight="850" activeSheetId="1"/>
    <customWorkbookView name="AIG - Личное представление" guid="{311B0CCD-3A82-48D8-B3A6-D284225681E3}" mergeInterval="0" personalView="1" maximized="1" xWindow="1" yWindow="1" windowWidth="1920" windowHeight="860" activeSheetId="1"/>
  </customWorkbookViews>
</workbook>
</file>

<file path=xl/calcChain.xml><?xml version="1.0" encoding="utf-8"?>
<calcChain xmlns="http://schemas.openxmlformats.org/spreadsheetml/2006/main">
  <c r="G56" i="1" l="1"/>
  <c r="D18" i="1" l="1"/>
  <c r="F24" i="1"/>
  <c r="G24" i="1" l="1"/>
  <c r="G23" i="1"/>
  <c r="F23" i="1"/>
  <c r="G22" i="1"/>
  <c r="F22" i="1"/>
  <c r="G21" i="1"/>
  <c r="F21" i="1"/>
  <c r="G20" i="1"/>
  <c r="F20" i="1"/>
  <c r="G19" i="1"/>
  <c r="F19" i="1"/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E18" i="1"/>
  <c r="C18" i="1"/>
  <c r="D14" i="1"/>
  <c r="E14" i="1"/>
  <c r="C14" i="1"/>
  <c r="G15" i="1"/>
  <c r="G16" i="1"/>
  <c r="G17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G55" i="1" l="1"/>
  <c r="D59" i="1"/>
  <c r="E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<sst xmlns="http://schemas.openxmlformats.org/spreadsheetml/2006/main" count="122" uniqueCount="122">
  <si>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</si>
  <si>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</si>
  <si>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</si>
  <si>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</si>
  <si>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</si>
  <si>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</si>
  <si>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</si>
  <si>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</si>
  <si>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</si>
  <si>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</si>
  <si>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</si>
  <si>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</si>
  <si>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</si>
  <si>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</si>
  <si>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</si>
  <si>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</si>
  <si>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</si>
  <si>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</si>
  <si>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</si>
  <si>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</si>
  <si>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</si>
  <si>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</si>
  <si>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</si>
  <si>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</si>
  <si>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</si>
  <si>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</si>
  <si>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</si>
  <si>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</si>
  <si>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</si>
  <si>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</si>
  <si>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</si>
  <si>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</si>
  <si>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</si>
  <si>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</si>
  <si>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</si>
  <si>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</si>
  <si>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</si>
  <si>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</si>
  <si>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</si>
  <si>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</si>
  <si>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</si>
  <si>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</si>
  <si>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</si>
  <si>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</si>
  <si>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</si>
  <si>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</si>
  <si>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</si>
  <si>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</si>
  <si>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</si>
  <si>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</si>
  <si>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</si>
  <si>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</si>
  <si>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</si>
  <si>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</si>
  <si>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</si>
  <si>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</si>
  <si>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</si>
  <si>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</si>
  <si>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</si>
  <si>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</si>
  <si>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</si>
  <si>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</si>
  <si>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</si>
  <si>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</si>
  <si>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</si>
  <si>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</si>
  <si>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</si>
  <si>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</si>
  <si>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</si>
  <si>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</si>
  <si>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</si>
  <si>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</si>
  <si>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</si>
  <si>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</si>
  <si>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</si>
  <si>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</si>
  <si>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</si>
  <si>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</si>
  <si>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</si>
  <si>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</si>
  <si>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</si>
  <si>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</si>
  <si>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</si>
  <si>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</si>
  <si>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</si>
  <si>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</si>
  <si>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</si>
  <si>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</si>
  <si>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</si>
  <si>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</si>
  <si>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</si>
  <si>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</si>
  <si>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</si>
  <si>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</si>
  <si>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</si>
  <si>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</si>
  <si>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</si>
  <si>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</si>
  <si>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</si>
  <si>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</si>
  <si>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</si>
  <si>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</si>
  <si>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</si>
  <si>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</si>
  <si>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</si>
  <si>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</si>
  <si>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</si>
  <si>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</si>
  <si>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</si>
  <si>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</si>
  <si>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</si>
  <si>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</si>
  <si>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</si>
  <si>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</si>
  <si>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</si>
  <si>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</si>
  <si>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</si>
  <si>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</si>
  <si>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</si>
  <si>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Уточненный план за 9 месяцев 2014 года</t>
  </si>
  <si>
    <t>Анализ исполнения бюджета Ханты-Мансийского района на 01.09. 2014 года</t>
  </si>
  <si>
    <t>% исполнения от плана 9 месяцев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</si>
</sst>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7B57D10-FDB6-49BF-B682-7A86B539C61E}" diskRevisions="1" revisionId="11" version="5">
  <header guid="{7FAA7C5F-4B44-4DCE-8C0B-B883962D4F85}" dateTime="2014-09-05T16:21:11" maxSheetId="4" userName="BabikovaNE" r:id="rId1">
    <sheetIdMap count="3">
      <sheetId val="1"/>
      <sheetId val="2"/>
      <sheetId val="3"/>
    </sheetIdMap>
  </header>
  <header guid="{95D99CBC-C8EC-4254-8F21-DFFD9238176E}" dateTime="2014-09-05T16:25:16" maxSheetId="4" userName="BabikovaNE" r:id="rId2">
    <sheetIdMap count="3">
      <sheetId val="1"/>
      <sheetId val="2"/>
      <sheetId val="3"/>
    </sheetIdMap>
  </header>
  <header guid="{88625BBC-825C-460A-866C-8D2EC47C1C12}" dateTime="2014-09-05T16:25:24" maxSheetId="4" userName="AIG" r:id="rId3" minRId="3" maxRId="4">
    <sheetIdMap count="3">
      <sheetId val="1"/>
      <sheetId val="2"/>
      <sheetId val="3"/>
    </sheetIdMap>
  </header>
  <header guid="{361DD341-E861-429B-AF83-E22FFCBAF4DD}" dateTime="2014-09-05T16:26:03" maxSheetId="4" userName="AIG" r:id="rId4">
    <sheetIdMap count="3">
      <sheetId val="1"/>
      <sheetId val="2"/>
      <sheetId val="3"/>
    </sheetIdMap>
  </header>
  <header guid="{D7B57D10-FDB6-49BF-B682-7A86B539C61E}" dateTime="2014-09-24T10:16:59" maxSheetId="4" userName="Турукина Т.И." r:id="rId5" minRId="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" sId="1">
    <oc r="H28" t="inlineStr">
      <is>
        <t>Не переданы средства сельским поселениям района по соглашениям с предприятиями ТЭК, т.к. средства  от редприятий ТЭК на 01.08.2014 года не поступили.</t>
      </is>
    </oc>
    <nc r="H28" t="inlineStr">
      <is>
        <t>Не переданы средства сельским поселениям района по соглашениям с предприятиями ТЭК, т.к. средства  от редприятий ТЭК на 01.09.2014 года не поступили.</t>
      </is>
    </nc>
  </rcc>
  <rcc rId="4" sId="1">
    <oc r="H29" t="inlineStr">
      <is>
        <t>Не использованы средства на приобретение ассенизаторской машины для с.Нялинское,  приобретение трактора п.Красноленинский,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Исполнение планируется в 3 квартале.</t>
      </is>
    </oc>
    <nc r="H29" t="inlineStr">
      <is>
        <t>Не использованы средства на приобретение  трактора п.Красноленинский,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Исполнение планируется в 3 квартале.</t>
      </is>
    </nc>
  </rcc>
  <rdn rId="0" localSheetId="1" customView="1" name="Z_311B0CCD_3A82_48D8_B3A6_D284225681E3_.wvu.PrintArea" hidden="1" oldHidden="1">
    <formula>Лист1!$A$1:$H$59</formula>
  </rdn>
  <rdn rId="0" localSheetId="1" customView="1" name="Z_311B0CCD_3A82_48D8_B3A6_D284225681E3_.wvu.Rows" hidden="1" oldHidden="1">
    <formula>Лист1!$41:$43</formula>
  </rdn>
  <rcv guid="{311B0CCD-3A82-48D8-B3A6-D284225681E3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908C8604-7C99-425B-A3D2-9AEFC080B244}" action="delete"/>
  <rdn rId="0" localSheetId="1" customView="1" name="Z_908C8604_7C99_425B_A3D2_9AEFC080B244_.wvu.PrintArea" hidden="1" oldHidden="1">
    <formula>Лист1!$A$1:$H$59</formula>
    <oldFormula>Лист1!$A$1:$H$59</oldFormula>
  </rdn>
  <rdn rId="0" localSheetId="1" customView="1" name="Z_908C8604_7C99_425B_A3D2_9AEFC080B244_.wvu.Rows" hidden="1" oldHidden="1">
    <formula>Лист1!$41:$43</formula>
    <oldFormula>Лист1!$41:$43</oldFormula>
  </rdn>
  <rcv guid="{908C8604-7C99-425B-A3D2-9AEFC080B244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" sId="1" ref="H1:H1048576" action="deleteCol">
    <undo index="0" exp="area" ref3D="1" dr="$A$1:$H$59" dn="Область_печати" sId="1"/>
    <undo index="0" exp="area" ref3D="1" dr="$A$41:$XFD$43" dn="Z_908C8604_7C99_425B_A3D2_9AEFC080B244_.wvu.Rows" sId="1"/>
    <undo index="0" exp="area" ref3D="1" dr="$A$1:$H$59" dn="Z_908C8604_7C99_425B_A3D2_9AEFC080B244_.wvu.PrintArea" sId="1"/>
    <undo index="0" exp="area" ref3D="1" dr="$A$41:$XFD$43" dn="Z_311B0CCD_3A82_48D8_B3A6_D284225681E3_.wvu.Rows" sId="1"/>
    <undo index="0" exp="area" ref3D="1" dr="$A$1:$H$59" dn="Z_311B0CCD_3A82_48D8_B3A6_D284225681E3_.wvu.PrintArea" sId="1"/>
    <rfmt sheetId="1" xfDxf="1" sqref="H1:H1048576" start="0" length="0">
      <dxf>
        <font>
          <sz val="14"/>
          <name val="Times New Roman"/>
          <scheme val="none"/>
        </font>
      </dxf>
    </rfmt>
    <rcc rId="0" sId="1" dxf="1">
      <nc r="H2" t="inlineStr">
        <is>
          <t xml:space="preserve">Примечание
</t>
        </is>
      </nc>
      <ndxf>
        <font>
          <b/>
          <sz val="14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" start="0" length="0">
      <dxf>
        <font>
          <b/>
          <sz val="14"/>
          <name val="Times New Roman"/>
          <scheme val="none"/>
        </font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" t="inlineStr">
        <is>
          <t>Исполнение от плана 9 месяцев ожидается в полном объеме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Исполнение от плана 9 месяцев ожидается в полном объеме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Исполнение от плана 9 месяцев ожидается в полном объеме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8" t="inlineStr">
        <is>
          <t>Исполнение от плана 9 месяцев ожидается в полном объеме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3" t="inlineStr">
        <is>
          <t xml:space="preserve">Субвенция фед. бюджета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5" t="inlineStr">
        <is>
          <t>Субвенция ЗАГС (окр. и фед. Бюджет)</t>
        </is>
      </nc>
      <n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 xml:space="preserve"> Низкое исполнение по созданию вещевого и продовольственного резерва в связи с уменьшением лимитов по поручению главы администрации № 32). Нет исполнения по формированию аварийно-технического запаса (исполнение на приобретение химических реагентов и насосов ожидается в 4 квартале).</t>
        </is>
      </nc>
      <n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Не исполнение по строительно-монтажным работам по пожарным водоемам в п. Бобровский, д. Ягурьях, п. Красноленинский (оплата запланирована на 3,4 квартал квартал) .</t>
        </is>
      </nc>
      <n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8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" t="inlineStr">
        <is>
          <t xml:space="preserve">Низкий процент исполнения подпрограммы "Содействие трудоустройству граждан" государственной программы "Содействие занятости населения в ХМАО – Югре на 2014 – 2020 годы"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 t="inlineStr">
        <is>
          <t xml:space="preserve">Низкий процент исполнения в рамках программы Субвенции на реализацию 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 из-за отсутствия поступлений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 t="inlineStr">
        <is>
          <t>Низкий процент исплнения ВЦП "Организация транспортного обслуживания населения Ханты-Мансийского района на 2014 - 2016 годы" по причине несвоевременного предоставления счетов на оплату подрядчиками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 t="inlineStr">
        <is>
          <t xml:space="preserve">Низкий процент исполнения ГП"Развитие транспортной системы Ханты-Мансийского автономного округа – Югры на 2014 – 2020 годы" 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 t="inlineStr">
        <is>
          <t>По МП «Развитие информационного общества Ханты-Мансийского района на 2014 – 2016 годы» конкурсные процедуры в стации проведения;ВЦП"Обеспечение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Низкий процент исполнения в рамках гос.программы "Социально-экономическое развитие, инвестиции и инновации ХМАО-Югры на 2014-2020 годы"Подпрограмма "Развитие малого и среднего предпринимательства", в следствие несвоевременного утверждения нормативно-правовой базы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" t="inlineStr">
        <is>
          <t>Не в полном объеме освоены средства запланированные  на приобретение жилья в рамках программы   «Улучшение жилищных условий жителей Ханты-Мансийского района на 2014 – 2016 годы» за счет средст бюджета автономного округа. Фактическое поступление  средств из  окружного бюджета  меньше запланированных асигнований на 2014 год.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 t="inlineStr">
        <is>
          <t xml:space="preserve">Низкий процент исполнения по  субсидии на    возмещение   недополученных  доходов   организациям,  осуществляющим реализацию электрической  энергии населению и приравненным к ним  категориям  потребителей в зоне децентрализованного электроснабжения  автономного округа  по социально ориентированным     тарифам. А так же по субсидии на   возмещение  недополученных    доходов   организациям,   осуществляющим  реализацию  электрической  энергии предприятиям жилищно-  коммунального и   агропромышленного   комплексов,   субъектам малого и  среднего  предпринимательства, организациям  бюджетной сферы в   зоне децентрализованного электроснабжения . Расходы производились согласно предоставленных счетов.   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 t="inlineStr">
        <is>
          <t>Не переданы средства сельским поселениям района по соглашениям с предприятиями ТЭК, т.к. средства  от редприятий ТЭК на 01.09.2014 года не поступили.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Не использованы средства на приобретение  трактора п.Красноленинский,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Исполнение планируется в 3 квартале.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1" t="inlineStr">
        <is>
          <t>Не исполнены расходы запланированые на разработку генеральной схемы очистки территории района. Работы выполнены. Проводилась провека исполнительной документации. Оплата произведена в июле.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" t="inlineStr">
        <is>
          <t>Низкое исполнение, из-за позднего поступления средств на финансирование наказов избирателей депутатам думы ХМАО-ЮГРЫ.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 t="inlineStr">
        <is>
          <t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план на отчетный период - 196102,0 тыс. рублей, финансирование из бюджета ХМАО поступило не в полном объеме. Исполнение от плана составляет 38%, от финансирования 100%.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При плане на отчетный период 2807,9 тыс. руб., кассовое исполнение составило 331,0 тыс. руб или 12%. По условиям контрактов -срок исполнения до 30.09.2014 года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 t="inlineStr">
        <is>
          <t>Низкое исполнение по МП «Развитие образования в Ханты-Мансийском районе на 2014 – 2016 годы», подпрограмма  «Инновационное развитие образования», мероприятие "Развитие качества и содержания технологий образования".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8" t="inlineStr">
        <is>
          <t>Неисполнение по ГП  "Развитие культуры и туризма в Ханты-Мансийском автономном округе – Югре на 2014 – 2020 годы", Комплекс (сельский дом культуры-библиотека-школа-детский сад), п.Кедровый , Культурно-спортивный комплекс (дом культуры, библиотека,универсальный игровой зал) д.Ярки (ПИР) из-за отсутствия финансирования их бюджета автономного округа.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государственные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 так как работниками  не представлены пакеты документов для осуществления выплат по сокращению, а также в связи с переносом отпусков и льготного проезда работников культуры. Неисполнение по программе Культура по мероприятиям районного уровня, в том числе направленных на сохранение и развитие традиционной культуры коренных народов Севера.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7" t="inlineStr">
        <is>
          <t>Неисполнение по передоваемым полномочиям в АСП Селиярово по соглашениям с предприятиями ТЭК, нет финансирования от Юганскнефтегаза. Неисполнение по субсидиям предоставляемым молодым семьям на строительство жилых помещений в Ханты-Мансийском районе: отсутствие заявителей. Неисполнение по предоставлению субсидий на приобретение жилья или выплата выкупной стоимости за жилые помещения гражданам, переселяемым из с. Базьяны, д. Сухорукова в связи с неисполнением контракта ЗАО "СК ВНСС".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Неисполнение сложилось по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образование и дополнительное образование детей" государственной программы "Развитие образования в Ханты-Мансийском автономном округе – Югре на 2014–2020 годы" в связи с не предоставлением документов от получателей компенсации.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 t="inlineStr">
        <is>
          <t>Экономия сложилось в связи с неполным финансированием из бюджета ХМАО-Югры, а также переносом отпусков и льготного проезда работников управления опеки и попечительства исполняющих государственные полномочия.</t>
        </is>
      </nc>
      <ndxf>
        <font>
          <sz val="14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2" t="inlineStr">
        <is>
          <t>Низкое исполнение по ГП "Развитие физической культуры и спорта в Ханты-Мансийском автономном округе – Югре на 2014 – 2020 годы",  мероприятие "Комплекс спортивных плоскостных сооружений: футбольное поле с искусственным покрытием, беговыми дорожками и трибунами на 500 зрительских мест; баскетбольной и волейбольной площадок с трибунами на 250 зрительских мест; прыжковая яма, сектор для толкания ядра, расположденных в п. Горноправдинск Ханты-Мансийского района"  из-за не полного финансирования из бюджета ХМАО-Югры.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3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6" t="inlineStr">
        <is>
          <t>Низкое исполнение сложилось в связи с погашением долговых обязательств ранее установленного срока.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8" t="inlineStr">
        <is>
          <t>Передача дотации сельским поселениям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9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B4E0CF33_7262_4787_958E_BEA5C77EC36D_.wvu.PrintArea" hidden="1" oldHidden="1">
    <formula>Лист1!$A$1:$G$59</formula>
  </rdn>
  <rdn rId="0" localSheetId="1" customView="1" name="Z_B4E0CF33_7262_4787_958E_BEA5C77EC36D_.wvu.Rows" hidden="1" oldHidden="1">
    <formula>Лист1!$41:$43</formula>
  </rdn>
  <rcv guid="{B4E0CF33-7262-4787-958E-BEA5C77EC36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72" zoomScaleNormal="72" workbookViewId="0">
      <pane ySplit="2" topLeftCell="A3" activePane="bottomLeft" state="frozen"/>
      <selection pane="bottomLeft" activeCell="O6" sqref="O6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79" customWidth="1"/>
    <col min="4" max="4" width="23.88671875" style="79" customWidth="1"/>
    <col min="5" max="5" width="19" style="79" customWidth="1"/>
    <col min="6" max="6" width="18.5546875" style="1" customWidth="1"/>
    <col min="7" max="7" width="19.33203125" style="1" customWidth="1"/>
  </cols>
  <sheetData>
    <row r="1" spans="1:9" ht="35.25" customHeight="1" x14ac:dyDescent="0.3">
      <c r="A1" s="81" t="s">
        <v>120</v>
      </c>
      <c r="B1" s="81"/>
      <c r="C1" s="81"/>
      <c r="D1" s="81"/>
      <c r="E1" s="81"/>
      <c r="F1" s="81"/>
      <c r="G1" s="81"/>
    </row>
    <row r="2" spans="1:9" ht="69.599999999999994" x14ac:dyDescent="0.3">
      <c r="A2" s="3" t="s">
        <v>0</v>
      </c>
      <c r="B2" s="2" t="s">
        <v>1</v>
      </c>
      <c r="C2" s="76" t="s">
        <v>110</v>
      </c>
      <c r="D2" s="76" t="s">
        <v>119</v>
      </c>
      <c r="E2" s="76" t="s">
        <v>2</v>
      </c>
      <c r="F2" s="2" t="s">
        <v>109</v>
      </c>
      <c r="G2" s="2" t="s">
        <v>121</v>
      </c>
      <c r="I2" s="75" t="s">
        <v>116</v>
      </c>
    </row>
    <row r="3" spans="1:9" s="7" customFormat="1" ht="17.399999999999999" x14ac:dyDescent="0.3">
      <c r="A3" s="6" t="s">
        <v>3</v>
      </c>
      <c r="B3" s="8" t="s">
        <v>11</v>
      </c>
      <c r="C3" s="77">
        <f>SUM(C4:C11)</f>
        <v>384077.1</v>
      </c>
      <c r="D3" s="77">
        <f t="shared" ref="D3:E3" si="0">SUM(D4:D11)</f>
        <v>335107</v>
      </c>
      <c r="E3" s="77">
        <f t="shared" si="0"/>
        <v>284022.3</v>
      </c>
      <c r="F3" s="69">
        <f>E3/C3*100</f>
        <v>73.949292993516153</v>
      </c>
      <c r="G3" s="40">
        <f>E3/D3*100</f>
        <v>84.755704894257661</v>
      </c>
    </row>
    <row r="4" spans="1:9" ht="54" x14ac:dyDescent="0.3">
      <c r="A4" s="4" t="s">
        <v>4</v>
      </c>
      <c r="B4" s="9" t="s">
        <v>12</v>
      </c>
      <c r="C4" s="14">
        <v>35884.800000000003</v>
      </c>
      <c r="D4" s="14">
        <v>29110.400000000001</v>
      </c>
      <c r="E4" s="14">
        <v>26050.2</v>
      </c>
      <c r="F4" s="42">
        <f>E4/C4*100</f>
        <v>72.593967362225783</v>
      </c>
      <c r="G4" s="42">
        <f>E4/D4*100</f>
        <v>89.487605804111254</v>
      </c>
    </row>
    <row r="5" spans="1:9" ht="72" x14ac:dyDescent="0.3">
      <c r="A5" s="4" t="s">
        <v>5</v>
      </c>
      <c r="B5" s="9" t="s">
        <v>13</v>
      </c>
      <c r="C5" s="15">
        <v>16420.2</v>
      </c>
      <c r="D5" s="15">
        <v>12964</v>
      </c>
      <c r="E5" s="15">
        <v>12401.8</v>
      </c>
      <c r="F5" s="42">
        <f t="shared" ref="F5:F59" si="1">E5/C5*100</f>
        <v>75.527703682050145</v>
      </c>
      <c r="G5" s="42">
        <f t="shared" ref="G5:G59" si="2">E5/D5*100</f>
        <v>95.663375501388458</v>
      </c>
    </row>
    <row r="6" spans="1:9" ht="72" x14ac:dyDescent="0.3">
      <c r="A6" s="4" t="s">
        <v>6</v>
      </c>
      <c r="B6" s="9" t="s">
        <v>14</v>
      </c>
      <c r="C6" s="15">
        <v>71952.3</v>
      </c>
      <c r="D6" s="15">
        <v>58852.3</v>
      </c>
      <c r="E6" s="15">
        <v>55132.4</v>
      </c>
      <c r="F6" s="42">
        <f t="shared" si="1"/>
        <v>76.623540873606544</v>
      </c>
      <c r="G6" s="42">
        <f t="shared" si="2"/>
        <v>93.679261473213444</v>
      </c>
    </row>
    <row r="7" spans="1:9" x14ac:dyDescent="0.35">
      <c r="A7" s="4" t="s">
        <v>7</v>
      </c>
      <c r="B7" s="9" t="s">
        <v>15</v>
      </c>
      <c r="C7" s="78">
        <v>6.4</v>
      </c>
      <c r="D7" s="78">
        <v>0</v>
      </c>
      <c r="E7" s="78">
        <v>0</v>
      </c>
      <c r="F7" s="42">
        <v>0</v>
      </c>
      <c r="G7" s="41">
        <v>0</v>
      </c>
    </row>
    <row r="8" spans="1:9" ht="54" x14ac:dyDescent="0.3">
      <c r="A8" s="4" t="s">
        <v>8</v>
      </c>
      <c r="B8" s="47" t="s">
        <v>16</v>
      </c>
      <c r="C8" s="16">
        <v>48577.2</v>
      </c>
      <c r="D8" s="16">
        <v>39243.699999999997</v>
      </c>
      <c r="E8" s="16">
        <v>35340.199999999997</v>
      </c>
      <c r="F8" s="42">
        <f t="shared" si="1"/>
        <v>72.750590812150548</v>
      </c>
      <c r="G8" s="42">
        <f t="shared" si="2"/>
        <v>90.053180510502315</v>
      </c>
    </row>
    <row r="9" spans="1:9" x14ac:dyDescent="0.3">
      <c r="A9" s="4" t="s">
        <v>117</v>
      </c>
      <c r="B9" s="47" t="s">
        <v>118</v>
      </c>
      <c r="C9" s="16">
        <v>120</v>
      </c>
      <c r="D9" s="16">
        <v>120</v>
      </c>
      <c r="E9" s="16">
        <v>120</v>
      </c>
      <c r="F9" s="42">
        <f t="shared" si="1"/>
        <v>100</v>
      </c>
      <c r="G9" s="42">
        <f t="shared" si="2"/>
        <v>100</v>
      </c>
    </row>
    <row r="10" spans="1:9" x14ac:dyDescent="0.35">
      <c r="A10" s="4" t="s">
        <v>9</v>
      </c>
      <c r="B10" s="48" t="s">
        <v>17</v>
      </c>
      <c r="C10" s="17">
        <v>5156.6000000000004</v>
      </c>
      <c r="D10" s="17">
        <v>4156.6000000000004</v>
      </c>
      <c r="E10" s="17">
        <v>0</v>
      </c>
      <c r="F10" s="42">
        <f t="shared" si="1"/>
        <v>0</v>
      </c>
      <c r="G10" s="41">
        <f t="shared" si="2"/>
        <v>0</v>
      </c>
    </row>
    <row r="11" spans="1:9" x14ac:dyDescent="0.3">
      <c r="A11" s="4" t="s">
        <v>10</v>
      </c>
      <c r="B11" s="48" t="s">
        <v>18</v>
      </c>
      <c r="C11" s="17">
        <v>205959.6</v>
      </c>
      <c r="D11" s="17">
        <v>190660</v>
      </c>
      <c r="E11" s="17">
        <v>154977.70000000001</v>
      </c>
      <c r="F11" s="42">
        <f t="shared" si="1"/>
        <v>75.246650313945068</v>
      </c>
      <c r="G11" s="42">
        <f t="shared" si="2"/>
        <v>81.284852617224374</v>
      </c>
    </row>
    <row r="12" spans="1:9" ht="17.399999999999999" x14ac:dyDescent="0.3">
      <c r="A12" s="6" t="s">
        <v>19</v>
      </c>
      <c r="B12" s="10" t="s">
        <v>20</v>
      </c>
      <c r="C12" s="77">
        <f>SUM(C13)</f>
        <v>2810</v>
      </c>
      <c r="D12" s="77">
        <f t="shared" ref="D12:E12" si="3">SUM(D13)</f>
        <v>2107.5</v>
      </c>
      <c r="E12" s="77">
        <f t="shared" si="3"/>
        <v>2107.5</v>
      </c>
      <c r="F12" s="69">
        <f t="shared" si="1"/>
        <v>75</v>
      </c>
      <c r="G12" s="40">
        <f t="shared" si="2"/>
        <v>100</v>
      </c>
    </row>
    <row r="13" spans="1:9" x14ac:dyDescent="0.35">
      <c r="A13" s="4" t="s">
        <v>21</v>
      </c>
      <c r="B13" s="49" t="s">
        <v>22</v>
      </c>
      <c r="C13" s="19">
        <v>2810</v>
      </c>
      <c r="D13" s="19">
        <v>2107.5</v>
      </c>
      <c r="E13" s="19">
        <v>2107.5</v>
      </c>
      <c r="F13" s="42">
        <f t="shared" si="1"/>
        <v>75</v>
      </c>
      <c r="G13" s="41">
        <f t="shared" si="2"/>
        <v>100</v>
      </c>
    </row>
    <row r="14" spans="1:9" ht="34.799999999999997" x14ac:dyDescent="0.3">
      <c r="A14" s="6" t="s">
        <v>23</v>
      </c>
      <c r="B14" s="50" t="s">
        <v>24</v>
      </c>
      <c r="C14" s="77">
        <f>SUM(C15:C17)</f>
        <v>75248.899999999994</v>
      </c>
      <c r="D14" s="77">
        <f t="shared" ref="D14:E14" si="4">SUM(D15:D17)</f>
        <v>63606.200000000004</v>
      </c>
      <c r="E14" s="77">
        <f t="shared" si="4"/>
        <v>31867.399999999998</v>
      </c>
      <c r="F14" s="69">
        <f t="shared" si="1"/>
        <v>42.349323378813516</v>
      </c>
      <c r="G14" s="40">
        <f t="shared" si="2"/>
        <v>50.101090774169812</v>
      </c>
    </row>
    <row r="15" spans="1:9" x14ac:dyDescent="0.35">
      <c r="A15" s="13" t="s">
        <v>25</v>
      </c>
      <c r="B15" s="51" t="s">
        <v>28</v>
      </c>
      <c r="C15" s="20">
        <v>3935.9</v>
      </c>
      <c r="D15" s="20">
        <v>3233.5</v>
      </c>
      <c r="E15" s="20">
        <v>2462</v>
      </c>
      <c r="F15" s="42">
        <f t="shared" si="1"/>
        <v>62.55240224599202</v>
      </c>
      <c r="G15" s="41">
        <f t="shared" si="2"/>
        <v>76.140405133755991</v>
      </c>
    </row>
    <row r="16" spans="1:9" ht="54" x14ac:dyDescent="0.35">
      <c r="A16" s="13" t="s">
        <v>26</v>
      </c>
      <c r="B16" s="52" t="s">
        <v>29</v>
      </c>
      <c r="C16" s="21">
        <v>24986.400000000001</v>
      </c>
      <c r="D16" s="21">
        <v>22498.400000000001</v>
      </c>
      <c r="E16" s="21">
        <v>16097.1</v>
      </c>
      <c r="F16" s="42">
        <f t="shared" si="1"/>
        <v>64.423446354817017</v>
      </c>
      <c r="G16" s="42">
        <f t="shared" si="2"/>
        <v>71.547754506987161</v>
      </c>
    </row>
    <row r="17" spans="1:7" x14ac:dyDescent="0.35">
      <c r="A17" s="13" t="s">
        <v>27</v>
      </c>
      <c r="B17" s="43" t="s">
        <v>30</v>
      </c>
      <c r="C17" s="22">
        <v>46326.6</v>
      </c>
      <c r="D17" s="22">
        <v>37874.300000000003</v>
      </c>
      <c r="E17" s="22">
        <v>13308.3</v>
      </c>
      <c r="F17" s="42">
        <f t="shared" si="1"/>
        <v>28.727124373470105</v>
      </c>
      <c r="G17" s="42">
        <f t="shared" si="2"/>
        <v>35.138075159144847</v>
      </c>
    </row>
    <row r="18" spans="1:7" ht="17.399999999999999" x14ac:dyDescent="0.3">
      <c r="A18" s="12" t="s">
        <v>31</v>
      </c>
      <c r="B18" s="10" t="s">
        <v>32</v>
      </c>
      <c r="C18" s="77">
        <f>SUM(C19:C24)</f>
        <v>635170.4</v>
      </c>
      <c r="D18" s="77">
        <f>SUM(D19:D24)</f>
        <v>463351.2</v>
      </c>
      <c r="E18" s="77">
        <f t="shared" ref="E18" si="5">SUM(E19:E24)</f>
        <v>249834.50000000003</v>
      </c>
      <c r="F18" s="69">
        <f t="shared" si="1"/>
        <v>39.333460753208904</v>
      </c>
      <c r="G18" s="40">
        <f t="shared" si="2"/>
        <v>53.919035927823224</v>
      </c>
    </row>
    <row r="19" spans="1:7" x14ac:dyDescent="0.35">
      <c r="A19" s="13" t="s">
        <v>33</v>
      </c>
      <c r="B19" s="53" t="s">
        <v>39</v>
      </c>
      <c r="C19" s="23">
        <v>9478.6</v>
      </c>
      <c r="D19" s="23">
        <v>7973.4</v>
      </c>
      <c r="E19" s="23">
        <v>5622.3</v>
      </c>
      <c r="F19" s="42">
        <f t="shared" si="1"/>
        <v>59.315721731057323</v>
      </c>
      <c r="G19" s="42">
        <f t="shared" si="2"/>
        <v>70.51320641131764</v>
      </c>
    </row>
    <row r="20" spans="1:7" x14ac:dyDescent="0.3">
      <c r="A20" s="4" t="s">
        <v>34</v>
      </c>
      <c r="B20" s="44" t="s">
        <v>40</v>
      </c>
      <c r="C20" s="23">
        <v>119637.5</v>
      </c>
      <c r="D20" s="23">
        <v>107993.3</v>
      </c>
      <c r="E20" s="23">
        <v>88283.3</v>
      </c>
      <c r="F20" s="42">
        <f t="shared" si="1"/>
        <v>73.792330999895512</v>
      </c>
      <c r="G20" s="42">
        <f t="shared" si="2"/>
        <v>81.748867753832883</v>
      </c>
    </row>
    <row r="21" spans="1:7" x14ac:dyDescent="0.3">
      <c r="A21" s="4" t="s">
        <v>35</v>
      </c>
      <c r="B21" s="45" t="s">
        <v>41</v>
      </c>
      <c r="C21" s="23">
        <v>20086.400000000001</v>
      </c>
      <c r="D21" s="23">
        <v>16406.400000000001</v>
      </c>
      <c r="E21" s="23">
        <v>9851.6</v>
      </c>
      <c r="F21" s="42">
        <f t="shared" si="1"/>
        <v>49.046120758324044</v>
      </c>
      <c r="G21" s="42">
        <f t="shared" si="2"/>
        <v>60.047298615174562</v>
      </c>
    </row>
    <row r="22" spans="1:7" x14ac:dyDescent="0.3">
      <c r="A22" s="4" t="s">
        <v>36</v>
      </c>
      <c r="B22" s="44" t="s">
        <v>42</v>
      </c>
      <c r="C22" s="23">
        <v>316713</v>
      </c>
      <c r="D22" s="23">
        <v>188938.9</v>
      </c>
      <c r="E22" s="23">
        <v>64102.2</v>
      </c>
      <c r="F22" s="42">
        <f t="shared" si="1"/>
        <v>20.239838592037586</v>
      </c>
      <c r="G22" s="42">
        <f t="shared" si="2"/>
        <v>33.927476025318235</v>
      </c>
    </row>
    <row r="23" spans="1:7" x14ac:dyDescent="0.3">
      <c r="A23" s="4" t="s">
        <v>37</v>
      </c>
      <c r="B23" s="44" t="s">
        <v>43</v>
      </c>
      <c r="C23" s="23">
        <v>14952.7</v>
      </c>
      <c r="D23" s="23">
        <v>13091.7</v>
      </c>
      <c r="E23" s="23">
        <v>3136.5</v>
      </c>
      <c r="F23" s="42">
        <f t="shared" si="1"/>
        <v>20.976144776528653</v>
      </c>
      <c r="G23" s="42">
        <f t="shared" si="2"/>
        <v>23.957927541877677</v>
      </c>
    </row>
    <row r="24" spans="1:7" x14ac:dyDescent="0.3">
      <c r="A24" s="4" t="s">
        <v>38</v>
      </c>
      <c r="B24" s="54" t="s">
        <v>44</v>
      </c>
      <c r="C24" s="24">
        <v>154302.20000000001</v>
      </c>
      <c r="D24" s="24">
        <v>128947.5</v>
      </c>
      <c r="E24" s="24">
        <v>78838.600000000006</v>
      </c>
      <c r="F24" s="42">
        <f>E24/C24*100</f>
        <v>51.093633143273401</v>
      </c>
      <c r="G24" s="42">
        <f t="shared" si="2"/>
        <v>61.140076387677155</v>
      </c>
    </row>
    <row r="25" spans="1:7" ht="17.399999999999999" x14ac:dyDescent="0.3">
      <c r="A25" s="6" t="s">
        <v>45</v>
      </c>
      <c r="B25" s="10" t="s">
        <v>46</v>
      </c>
      <c r="C25" s="77">
        <f>SUM(C26:C29)</f>
        <v>870860.29999999993</v>
      </c>
      <c r="D25" s="77">
        <f t="shared" ref="D25:E25" si="6">SUM(D26:D29)</f>
        <v>634955.19999999995</v>
      </c>
      <c r="E25" s="77">
        <f t="shared" si="6"/>
        <v>318504.8</v>
      </c>
      <c r="F25" s="69">
        <f t="shared" si="1"/>
        <v>36.573581319529666</v>
      </c>
      <c r="G25" s="69">
        <f t="shared" si="2"/>
        <v>50.161775192958501</v>
      </c>
    </row>
    <row r="26" spans="1:7" x14ac:dyDescent="0.3">
      <c r="A26" s="4" t="s">
        <v>47</v>
      </c>
      <c r="B26" s="55" t="s">
        <v>51</v>
      </c>
      <c r="C26" s="25">
        <v>244217.2</v>
      </c>
      <c r="D26" s="25">
        <v>192376.5</v>
      </c>
      <c r="E26" s="25">
        <v>93837.9</v>
      </c>
      <c r="F26" s="42">
        <f t="shared" si="1"/>
        <v>38.423952121308403</v>
      </c>
      <c r="G26" s="42">
        <f t="shared" si="2"/>
        <v>48.778255140310797</v>
      </c>
    </row>
    <row r="27" spans="1:7" x14ac:dyDescent="0.3">
      <c r="A27" s="4" t="s">
        <v>48</v>
      </c>
      <c r="B27" s="55" t="s">
        <v>52</v>
      </c>
      <c r="C27" s="25">
        <v>590413</v>
      </c>
      <c r="D27" s="25">
        <v>413188.7</v>
      </c>
      <c r="E27" s="25">
        <v>205788.6</v>
      </c>
      <c r="F27" s="42">
        <f t="shared" si="1"/>
        <v>34.855025211165746</v>
      </c>
      <c r="G27" s="42">
        <f t="shared" si="2"/>
        <v>49.804992246883813</v>
      </c>
    </row>
    <row r="28" spans="1:7" x14ac:dyDescent="0.3">
      <c r="A28" s="4" t="s">
        <v>49</v>
      </c>
      <c r="B28" s="55" t="s">
        <v>53</v>
      </c>
      <c r="C28" s="25">
        <v>14675.1</v>
      </c>
      <c r="D28" s="25">
        <v>14125.1</v>
      </c>
      <c r="E28" s="25">
        <v>8776.2000000000007</v>
      </c>
      <c r="F28" s="42">
        <f t="shared" si="1"/>
        <v>59.803340352024861</v>
      </c>
      <c r="G28" s="42">
        <f t="shared" si="2"/>
        <v>62.131949508322073</v>
      </c>
    </row>
    <row r="29" spans="1:7" ht="36" x14ac:dyDescent="0.3">
      <c r="A29" s="4" t="s">
        <v>50</v>
      </c>
      <c r="B29" s="56" t="s">
        <v>54</v>
      </c>
      <c r="C29" s="26">
        <v>21555</v>
      </c>
      <c r="D29" s="26">
        <v>15264.9</v>
      </c>
      <c r="E29" s="26">
        <v>10102.1</v>
      </c>
      <c r="F29" s="42">
        <f t="shared" si="1"/>
        <v>46.866620273718397</v>
      </c>
      <c r="G29" s="42">
        <f t="shared" si="2"/>
        <v>66.178618923150495</v>
      </c>
    </row>
    <row r="30" spans="1:7" x14ac:dyDescent="0.3">
      <c r="A30" s="72" t="s">
        <v>111</v>
      </c>
      <c r="B30" s="73" t="s">
        <v>113</v>
      </c>
      <c r="C30" s="74">
        <f>SUM(C31)</f>
        <v>13070.2</v>
      </c>
      <c r="D30" s="74">
        <f t="shared" ref="D30:E30" si="7">SUM(D31)</f>
        <v>12575.2</v>
      </c>
      <c r="E30" s="74">
        <f t="shared" si="7"/>
        <v>820.2</v>
      </c>
      <c r="F30" s="71">
        <f t="shared" si="1"/>
        <v>6.2753439121053995</v>
      </c>
      <c r="G30" s="71">
        <f t="shared" si="2"/>
        <v>6.5223614733761686</v>
      </c>
    </row>
    <row r="31" spans="1:7" ht="36" x14ac:dyDescent="0.3">
      <c r="A31" s="4" t="s">
        <v>112</v>
      </c>
      <c r="B31" s="56" t="s">
        <v>114</v>
      </c>
      <c r="C31" s="26">
        <v>13070.2</v>
      </c>
      <c r="D31" s="26">
        <v>12575.2</v>
      </c>
      <c r="E31" s="26">
        <v>820.2</v>
      </c>
      <c r="F31" s="42">
        <f t="shared" si="1"/>
        <v>6.2753439121053995</v>
      </c>
      <c r="G31" s="42">
        <f t="shared" si="2"/>
        <v>6.5223614733761686</v>
      </c>
    </row>
    <row r="32" spans="1:7" ht="17.399999999999999" x14ac:dyDescent="0.3">
      <c r="A32" s="6" t="s">
        <v>55</v>
      </c>
      <c r="B32" s="10" t="s">
        <v>56</v>
      </c>
      <c r="C32" s="77">
        <f>SUM(C33:C36)</f>
        <v>1869770</v>
      </c>
      <c r="D32" s="77">
        <f t="shared" ref="D32:E32" si="8">SUM(D33:D36)</f>
        <v>1452219.5</v>
      </c>
      <c r="E32" s="77">
        <f t="shared" si="8"/>
        <v>1054746</v>
      </c>
      <c r="F32" s="69">
        <f t="shared" si="1"/>
        <v>56.410467597618961</v>
      </c>
      <c r="G32" s="69">
        <f t="shared" si="2"/>
        <v>72.629929566432622</v>
      </c>
    </row>
    <row r="33" spans="1:9" x14ac:dyDescent="0.3">
      <c r="A33" s="4" t="s">
        <v>57</v>
      </c>
      <c r="B33" s="46" t="s">
        <v>61</v>
      </c>
      <c r="C33" s="27">
        <v>393377.9</v>
      </c>
      <c r="D33" s="27">
        <v>303887.59999999998</v>
      </c>
      <c r="E33" s="27">
        <v>226403.8</v>
      </c>
      <c r="F33" s="42">
        <f t="shared" si="1"/>
        <v>57.553767001145708</v>
      </c>
      <c r="G33" s="42">
        <f t="shared" si="2"/>
        <v>74.502480522403687</v>
      </c>
    </row>
    <row r="34" spans="1:9" x14ac:dyDescent="0.3">
      <c r="A34" s="4" t="s">
        <v>58</v>
      </c>
      <c r="B34" s="46" t="s">
        <v>62</v>
      </c>
      <c r="C34" s="27">
        <v>1312183.1000000001</v>
      </c>
      <c r="D34" s="27">
        <v>1006131.8</v>
      </c>
      <c r="E34" s="27">
        <v>725795.7</v>
      </c>
      <c r="F34" s="42">
        <f t="shared" si="1"/>
        <v>55.312074968805788</v>
      </c>
      <c r="G34" s="42">
        <f t="shared" si="2"/>
        <v>72.137238878643927</v>
      </c>
    </row>
    <row r="35" spans="1:9" x14ac:dyDescent="0.3">
      <c r="A35" s="4" t="s">
        <v>59</v>
      </c>
      <c r="B35" s="46" t="s">
        <v>63</v>
      </c>
      <c r="C35" s="27">
        <v>34056</v>
      </c>
      <c r="D35" s="27">
        <v>32182</v>
      </c>
      <c r="E35" s="27">
        <v>24695.200000000001</v>
      </c>
      <c r="F35" s="42">
        <f t="shared" si="1"/>
        <v>72.51350716466996</v>
      </c>
      <c r="G35" s="42">
        <f t="shared" si="2"/>
        <v>76.736063638058553</v>
      </c>
    </row>
    <row r="36" spans="1:9" x14ac:dyDescent="0.3">
      <c r="A36" s="4" t="s">
        <v>60</v>
      </c>
      <c r="B36" s="46" t="s">
        <v>64</v>
      </c>
      <c r="C36" s="27">
        <v>130153</v>
      </c>
      <c r="D36" s="27">
        <v>110018.1</v>
      </c>
      <c r="E36" s="27">
        <v>77851.3</v>
      </c>
      <c r="F36" s="42">
        <f t="shared" si="1"/>
        <v>59.815217474818105</v>
      </c>
      <c r="G36" s="42">
        <f t="shared" si="2"/>
        <v>70.762265481770726</v>
      </c>
    </row>
    <row r="37" spans="1:9" ht="17.399999999999999" x14ac:dyDescent="0.3">
      <c r="A37" s="6" t="s">
        <v>65</v>
      </c>
      <c r="B37" s="10" t="s">
        <v>66</v>
      </c>
      <c r="C37" s="77">
        <f>SUM(C38:C39)</f>
        <v>176163.6</v>
      </c>
      <c r="D37" s="77">
        <f t="shared" ref="D37:E37" si="9">SUM(D38:D39)</f>
        <v>89106.4</v>
      </c>
      <c r="E37" s="77">
        <f t="shared" si="9"/>
        <v>50428.800000000003</v>
      </c>
      <c r="F37" s="69">
        <f t="shared" si="1"/>
        <v>28.626117994863865</v>
      </c>
      <c r="G37" s="69">
        <f t="shared" si="2"/>
        <v>56.593914690751731</v>
      </c>
    </row>
    <row r="38" spans="1:9" x14ac:dyDescent="0.3">
      <c r="A38" s="4" t="s">
        <v>67</v>
      </c>
      <c r="B38" s="57" t="s">
        <v>69</v>
      </c>
      <c r="C38" s="28">
        <v>128605.6</v>
      </c>
      <c r="D38" s="28">
        <v>52715.9</v>
      </c>
      <c r="E38" s="28">
        <v>24582.799999999999</v>
      </c>
      <c r="F38" s="42">
        <f t="shared" si="1"/>
        <v>19.114875246490044</v>
      </c>
      <c r="G38" s="42">
        <f t="shared" si="2"/>
        <v>46.632609895686116</v>
      </c>
    </row>
    <row r="39" spans="1:9" ht="36" x14ac:dyDescent="0.3">
      <c r="A39" s="4" t="s">
        <v>68</v>
      </c>
      <c r="B39" s="58" t="s">
        <v>70</v>
      </c>
      <c r="C39" s="29">
        <v>47558</v>
      </c>
      <c r="D39" s="29">
        <v>36390.5</v>
      </c>
      <c r="E39" s="29">
        <v>25846</v>
      </c>
      <c r="F39" s="42">
        <f t="shared" si="1"/>
        <v>54.346271920602206</v>
      </c>
      <c r="G39" s="42">
        <f t="shared" si="2"/>
        <v>71.024030997100894</v>
      </c>
    </row>
    <row r="40" spans="1:9" ht="17.399999999999999" x14ac:dyDescent="0.3">
      <c r="A40" s="6" t="s">
        <v>71</v>
      </c>
      <c r="B40" s="10" t="s">
        <v>80</v>
      </c>
      <c r="C40" s="77">
        <f>SUM(C41:C44)</f>
        <v>16340.6</v>
      </c>
      <c r="D40" s="77">
        <f>SUM(D41:D44)</f>
        <v>15240.6</v>
      </c>
      <c r="E40" s="77">
        <f>SUM(E41:E44)</f>
        <v>12610.2</v>
      </c>
      <c r="F40" s="69">
        <f t="shared" si="1"/>
        <v>77.17097291409128</v>
      </c>
      <c r="G40" s="69">
        <f t="shared" si="2"/>
        <v>82.740836974922246</v>
      </c>
    </row>
    <row r="41" spans="1:9" hidden="1" x14ac:dyDescent="0.3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2" t="e">
        <f t="shared" si="2"/>
        <v>#DIV/0!</v>
      </c>
      <c r="I41" s="70"/>
    </row>
    <row r="42" spans="1:9" hidden="1" x14ac:dyDescent="0.3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2" t="e">
        <f t="shared" si="2"/>
        <v>#DIV/0!</v>
      </c>
      <c r="I42" s="70"/>
    </row>
    <row r="43" spans="1:9" ht="36" hidden="1" x14ac:dyDescent="0.3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2" t="e">
        <f t="shared" si="2"/>
        <v>#DIV/0!</v>
      </c>
      <c r="I43" s="70"/>
    </row>
    <row r="44" spans="1:9" x14ac:dyDescent="0.3">
      <c r="A44" s="4" t="s">
        <v>75</v>
      </c>
      <c r="B44" s="62" t="s">
        <v>79</v>
      </c>
      <c r="C44" s="34">
        <v>16340.6</v>
      </c>
      <c r="D44" s="34">
        <v>15240.6</v>
      </c>
      <c r="E44" s="34">
        <v>12610.2</v>
      </c>
      <c r="F44" s="42">
        <f t="shared" si="1"/>
        <v>77.17097291409128</v>
      </c>
      <c r="G44" s="42">
        <f t="shared" si="2"/>
        <v>82.740836974922246</v>
      </c>
      <c r="I44" s="70"/>
    </row>
    <row r="45" spans="1:9" ht="17.399999999999999" x14ac:dyDescent="0.3">
      <c r="A45" s="6" t="s">
        <v>81</v>
      </c>
      <c r="B45" s="10" t="s">
        <v>82</v>
      </c>
      <c r="C45" s="77">
        <f>SUM(C46:C49)</f>
        <v>127898.7</v>
      </c>
      <c r="D45" s="77">
        <f t="shared" ref="D45:E45" si="10">SUM(D46:D49)</f>
        <v>99328.299999999988</v>
      </c>
      <c r="E45" s="77">
        <f t="shared" si="10"/>
        <v>66778.3</v>
      </c>
      <c r="F45" s="69">
        <f t="shared" si="1"/>
        <v>52.211867673400903</v>
      </c>
      <c r="G45" s="69">
        <f t="shared" si="2"/>
        <v>67.229883124950305</v>
      </c>
    </row>
    <row r="46" spans="1:9" x14ac:dyDescent="0.35">
      <c r="A46" s="4" t="s">
        <v>83</v>
      </c>
      <c r="B46" s="63" t="s">
        <v>87</v>
      </c>
      <c r="C46" s="35">
        <v>5634</v>
      </c>
      <c r="D46" s="35">
        <v>4271</v>
      </c>
      <c r="E46" s="35">
        <v>3762.8</v>
      </c>
      <c r="F46" s="42">
        <f t="shared" si="1"/>
        <v>66.787362442314517</v>
      </c>
      <c r="G46" s="41">
        <f t="shared" si="2"/>
        <v>88.101147272301574</v>
      </c>
    </row>
    <row r="47" spans="1:9" x14ac:dyDescent="0.3">
      <c r="A47" s="4" t="s">
        <v>84</v>
      </c>
      <c r="B47" s="63" t="s">
        <v>88</v>
      </c>
      <c r="C47" s="35">
        <v>21957.3</v>
      </c>
      <c r="D47" s="35">
        <v>16362.9</v>
      </c>
      <c r="E47" s="35">
        <v>2445.3000000000002</v>
      </c>
      <c r="F47" s="42">
        <f t="shared" si="1"/>
        <v>11.136615157601346</v>
      </c>
      <c r="G47" s="42">
        <f t="shared" si="2"/>
        <v>14.94417248776195</v>
      </c>
    </row>
    <row r="48" spans="1:9" x14ac:dyDescent="0.3">
      <c r="A48" s="4" t="s">
        <v>85</v>
      </c>
      <c r="B48" s="63" t="s">
        <v>89</v>
      </c>
      <c r="C48" s="35">
        <v>89082.7</v>
      </c>
      <c r="D48" s="35">
        <v>69594</v>
      </c>
      <c r="E48" s="35">
        <v>53945.3</v>
      </c>
      <c r="F48" s="42">
        <f t="shared" si="1"/>
        <v>60.556426780957473</v>
      </c>
      <c r="G48" s="42">
        <f t="shared" si="2"/>
        <v>77.514297209529559</v>
      </c>
    </row>
    <row r="49" spans="1:7" x14ac:dyDescent="0.3">
      <c r="A49" s="4" t="s">
        <v>86</v>
      </c>
      <c r="B49" s="64" t="s">
        <v>90</v>
      </c>
      <c r="C49" s="36">
        <v>11224.7</v>
      </c>
      <c r="D49" s="36">
        <v>9100.4</v>
      </c>
      <c r="E49" s="36">
        <v>6624.9</v>
      </c>
      <c r="F49" s="42">
        <f t="shared" si="1"/>
        <v>59.020731066309118</v>
      </c>
      <c r="G49" s="42">
        <f t="shared" si="2"/>
        <v>72.797898993450843</v>
      </c>
    </row>
    <row r="50" spans="1:7" ht="17.399999999999999" x14ac:dyDescent="0.3">
      <c r="A50" s="6" t="s">
        <v>91</v>
      </c>
      <c r="B50" s="10" t="s">
        <v>92</v>
      </c>
      <c r="C50" s="77">
        <f>SUM(C51:C52)</f>
        <v>253070.8</v>
      </c>
      <c r="D50" s="77">
        <f t="shared" ref="D50:E50" si="11">SUM(D51:D52)</f>
        <v>208970</v>
      </c>
      <c r="E50" s="77">
        <f t="shared" si="11"/>
        <v>166005.19999999998</v>
      </c>
      <c r="F50" s="69">
        <f t="shared" si="1"/>
        <v>65.596346951129874</v>
      </c>
      <c r="G50" s="40">
        <f t="shared" si="2"/>
        <v>79.439728190649376</v>
      </c>
    </row>
    <row r="51" spans="1:7" x14ac:dyDescent="0.35">
      <c r="A51" s="4" t="s">
        <v>93</v>
      </c>
      <c r="B51" s="65" t="s">
        <v>104</v>
      </c>
      <c r="C51" s="37">
        <v>1969</v>
      </c>
      <c r="D51" s="37">
        <v>1364.2</v>
      </c>
      <c r="E51" s="37">
        <v>1066.8</v>
      </c>
      <c r="F51" s="42">
        <f t="shared" si="1"/>
        <v>54.179786693753172</v>
      </c>
      <c r="G51" s="41">
        <f t="shared" si="2"/>
        <v>78.199677466647117</v>
      </c>
    </row>
    <row r="52" spans="1:7" x14ac:dyDescent="0.3">
      <c r="A52" s="4" t="s">
        <v>94</v>
      </c>
      <c r="B52" s="66" t="s">
        <v>105</v>
      </c>
      <c r="C52" s="37">
        <v>251101.8</v>
      </c>
      <c r="D52" s="37">
        <v>207605.8</v>
      </c>
      <c r="E52" s="37">
        <v>164938.4</v>
      </c>
      <c r="F52" s="42">
        <f t="shared" si="1"/>
        <v>65.68586923709826</v>
      </c>
      <c r="G52" s="42">
        <f t="shared" si="2"/>
        <v>79.4478766970865</v>
      </c>
    </row>
    <row r="53" spans="1:7" ht="17.399999999999999" x14ac:dyDescent="0.3">
      <c r="A53" s="6" t="s">
        <v>95</v>
      </c>
      <c r="B53" s="10" t="s">
        <v>96</v>
      </c>
      <c r="C53" s="77">
        <f>SUM(C54)</f>
        <v>6836.2</v>
      </c>
      <c r="D53" s="77">
        <f t="shared" ref="D53:E53" si="12">SUM(D54)</f>
        <v>6386.2</v>
      </c>
      <c r="E53" s="77">
        <f t="shared" si="12"/>
        <v>5050</v>
      </c>
      <c r="F53" s="69">
        <f t="shared" si="1"/>
        <v>73.87144905064217</v>
      </c>
      <c r="G53" s="40">
        <f t="shared" si="2"/>
        <v>79.07675926215903</v>
      </c>
    </row>
    <row r="54" spans="1:7" x14ac:dyDescent="0.35">
      <c r="A54" s="4" t="s">
        <v>97</v>
      </c>
      <c r="B54" s="67" t="s">
        <v>106</v>
      </c>
      <c r="C54" s="38">
        <v>6836.2</v>
      </c>
      <c r="D54" s="38">
        <v>6386.2</v>
      </c>
      <c r="E54" s="38">
        <v>5050</v>
      </c>
      <c r="F54" s="42">
        <f t="shared" si="1"/>
        <v>73.87144905064217</v>
      </c>
      <c r="G54" s="41">
        <f t="shared" si="2"/>
        <v>79.07675926215903</v>
      </c>
    </row>
    <row r="55" spans="1:7" ht="34.799999999999997" x14ac:dyDescent="0.35">
      <c r="A55" s="6" t="s">
        <v>98</v>
      </c>
      <c r="B55" s="10" t="s">
        <v>115</v>
      </c>
      <c r="C55" s="77">
        <f>SUM(C56)</f>
        <v>1000</v>
      </c>
      <c r="D55" s="77">
        <f t="shared" ref="D55:E55" si="13">SUM(D56)</f>
        <v>750</v>
      </c>
      <c r="E55" s="77">
        <f t="shared" si="13"/>
        <v>59.4</v>
      </c>
      <c r="F55" s="69">
        <f t="shared" si="1"/>
        <v>5.94</v>
      </c>
      <c r="G55" s="80">
        <f t="shared" si="2"/>
        <v>7.919999999999999</v>
      </c>
    </row>
    <row r="56" spans="1:7" x14ac:dyDescent="0.35">
      <c r="A56" s="4" t="s">
        <v>99</v>
      </c>
      <c r="B56" s="18" t="s">
        <v>107</v>
      </c>
      <c r="C56" s="39">
        <v>1000</v>
      </c>
      <c r="D56" s="39">
        <v>750</v>
      </c>
      <c r="E56" s="39">
        <v>59.4</v>
      </c>
      <c r="F56" s="42">
        <f t="shared" si="1"/>
        <v>5.94</v>
      </c>
      <c r="G56" s="41">
        <f t="shared" si="2"/>
        <v>7.919999999999999</v>
      </c>
    </row>
    <row r="57" spans="1:7" ht="52.2" x14ac:dyDescent="0.3">
      <c r="A57" s="6" t="s">
        <v>100</v>
      </c>
      <c r="B57" s="10" t="s">
        <v>101</v>
      </c>
      <c r="C57" s="77">
        <f>SUM(C58)</f>
        <v>338214</v>
      </c>
      <c r="D57" s="77">
        <f t="shared" ref="D57:E57" si="14">SUM(D58)</f>
        <v>258660.5</v>
      </c>
      <c r="E57" s="77">
        <f t="shared" si="14"/>
        <v>232142.6</v>
      </c>
      <c r="F57" s="69">
        <f t="shared" si="1"/>
        <v>68.637785544063817</v>
      </c>
      <c r="G57" s="40">
        <f t="shared" si="2"/>
        <v>89.747990126053267</v>
      </c>
    </row>
    <row r="58" spans="1:7" ht="54" x14ac:dyDescent="0.35">
      <c r="A58" s="4" t="s">
        <v>102</v>
      </c>
      <c r="B58" s="68" t="s">
        <v>108</v>
      </c>
      <c r="C58" s="78">
        <v>338214</v>
      </c>
      <c r="D58" s="78">
        <v>258660.5</v>
      </c>
      <c r="E58" s="78">
        <v>232142.6</v>
      </c>
      <c r="F58" s="42">
        <f t="shared" si="1"/>
        <v>68.637785544063817</v>
      </c>
      <c r="G58" s="41">
        <f t="shared" si="2"/>
        <v>89.747990126053267</v>
      </c>
    </row>
    <row r="59" spans="1:7" ht="17.399999999999999" x14ac:dyDescent="0.3">
      <c r="A59" s="6"/>
      <c r="B59" s="10" t="s">
        <v>103</v>
      </c>
      <c r="C59" s="77">
        <f>SUM(C3,C12,C14,C18,C25,C30,C32,C37,C40,C45,C50,C53,C55,C57)</f>
        <v>4770530.8</v>
      </c>
      <c r="D59" s="77">
        <f>SUM(D3,D12,D14,D18,D25,D30,D32,D37,D40,D45,D50,D53,D55,D57)</f>
        <v>3642363.8</v>
      </c>
      <c r="E59" s="77">
        <f t="shared" ref="E59" si="15">SUM(E3,E12,E14,E18,E25,E30,E32,E37,E40,E45,E50,E53,E55,E57)</f>
        <v>2474977.2000000002</v>
      </c>
      <c r="F59" s="69">
        <f t="shared" si="1"/>
        <v>51.880541259685408</v>
      </c>
      <c r="G59" s="40">
        <f t="shared" si="2"/>
        <v>67.94975285005853</v>
      </c>
    </row>
  </sheetData>
  <customSheetViews>
    <customSheetView guid="{B4E0CF33-7262-4787-958E-BEA5C77EC36D}" scale="72" printArea="1" hiddenRows="1">
      <pane ySplit="2" topLeftCell="A3" activePane="bottomLeft" state="frozen"/>
      <selection pane="bottomLeft" activeCell="O6" sqref="O6"/>
      <rowBreaks count="2" manualBreakCount="2">
        <brk id="34" max="7" man="1"/>
        <brk id="43" max="7" man="1"/>
      </rowBreaks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1"/>
    </customSheetView>
    <customSheetView guid="{908C8604-7C99-425B-A3D2-9AEFC080B244}" scale="72" printArea="1" hiddenRows="1">
      <pane ySplit="2" topLeftCell="A18" activePane="bottomLeft" state="frozen"/>
      <selection pane="bottomLeft" activeCell="K6" sqref="K6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2"/>
    </customSheetView>
    <customSheetView guid="{311B0CCD-3A82-48D8-B3A6-D284225681E3}" scale="72" printArea="1" hiddenRows="1">
      <pane ySplit="2" topLeftCell="A27" activePane="bottomLeft" state="frozen"/>
      <selection pane="bottomLeft" activeCell="H29" sqref="H29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3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5" fitToHeight="3" orientation="landscape" r:id="rId4"/>
  <rowBreaks count="2" manualBreakCount="2">
    <brk id="34" max="7" man="1"/>
    <brk id="43" max="7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B4E0CF33-7262-4787-958E-BEA5C77EC36D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B4E0CF33-7262-4787-958E-BEA5C77EC36D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2014-07-11T06:05:10Z</cp:lastPrinted>
  <dcterms:created xsi:type="dcterms:W3CDTF">2013-04-04T06:57:17Z</dcterms:created>
  <dcterms:modified xsi:type="dcterms:W3CDTF">2014-09-24T04:17:00Z</dcterms:modified>
</cp:coreProperties>
</file>